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<sst xmlns="http://schemas.openxmlformats.org/spreadsheetml/2006/main" count="115" uniqueCount="27">
  <si>
    <t>fogyasztói árindex</t>
  </si>
  <si>
    <t>évek</t>
  </si>
  <si>
    <t>maginfláció</t>
  </si>
  <si>
    <t>fogyasztói láncindex</t>
  </si>
  <si>
    <t>-</t>
  </si>
  <si>
    <t>Forrás KSH</t>
  </si>
  <si>
    <t>http://portal.ksh.hu/pls/ksh/docs/hun/xstadat/xstadat_hosszu/h_qsf001.html</t>
  </si>
  <si>
    <r>
      <t>www.mnb.hu/Root/Dokumentumtar/.../hu0202_</t>
    </r>
    <r>
      <rPr>
        <b/>
        <sz val="10"/>
        <rFont val="Arial"/>
        <family val="2"/>
      </rPr>
      <t>maginflacio</t>
    </r>
    <r>
      <rPr>
        <sz val="10"/>
        <rFont val="Arial"/>
        <family val="2"/>
      </rPr>
      <t>.xls</t>
    </r>
  </si>
  <si>
    <t>használt index</t>
  </si>
  <si>
    <t>Módszertan</t>
  </si>
  <si>
    <t xml:space="preserve">Az árvízkárok elhárításához tartozó költségek figyelembevételére 2010-es rögzített árfolyamon kerül sor. </t>
  </si>
  <si>
    <t>használt szorzó</t>
  </si>
  <si>
    <t xml:space="preserve">1995 előtt a fogyasztói árindexet alkalmaztuk a szorzó meghatározásánál. </t>
  </si>
  <si>
    <t>1995 után a maginflációt alkalmaztuk a szorzó meghatározásánál, hogy a számításból kiszűrjük a torzító tényezőket (mint pl. élelmiszerárak és energiaárak alakulása).</t>
  </si>
  <si>
    <t>1960-hoz viszonyítva</t>
  </si>
  <si>
    <t>Előző évhez viszonyítva</t>
  </si>
  <si>
    <t xml:space="preserve">Átszámításhoz </t>
  </si>
  <si>
    <t>Átszámításhoz</t>
  </si>
  <si>
    <t>2010-es áfolyamhoz</t>
  </si>
  <si>
    <t xml:space="preserve">Ennek érdekében az egyes években felmerült költségek 2010-es árra történő átszámításhoz használandó szorzó a G oszlop adott évében feltüntetett érték. </t>
  </si>
  <si>
    <t>károk, költségek [millió Ft]</t>
  </si>
  <si>
    <t>adott évi értékkel</t>
  </si>
  <si>
    <t>2010-es értékkel</t>
  </si>
  <si>
    <t>Árvízi eseményből származó</t>
  </si>
  <si>
    <t>Belvízi eseményből származó</t>
  </si>
  <si>
    <t>Összesen</t>
  </si>
  <si>
    <t>nincs adat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</si>
</sst>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5">
    <font>
      <sz val="10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20" applyNumberFormat="1" applyAlignment="1">
      <alignment/>
    </xf>
    <xf numFmtId="9" fontId="0" fillId="0" borderId="0" xfId="20" applyAlignment="1">
      <alignment/>
    </xf>
    <xf numFmtId="164" fontId="0" fillId="0" borderId="0" xfId="20" applyNumberFormat="1" applyFont="1" applyAlignment="1">
      <alignment/>
    </xf>
    <xf numFmtId="0" fontId="2" fillId="0" borderId="0" xfId="0" applyFont="1" applyAlignment="1">
      <alignment/>
    </xf>
    <xf numFmtId="9" fontId="0" fillId="0" borderId="0" xfId="20" applyFont="1" applyAlignment="1">
      <alignment horizontal="center"/>
    </xf>
    <xf numFmtId="0" fontId="0" fillId="2" borderId="0" xfId="0" applyFill="1" applyAlignment="1">
      <alignment/>
    </xf>
    <xf numFmtId="164" fontId="0" fillId="2" borderId="0" xfId="20" applyNumberFormat="1" applyFill="1" applyAlignment="1">
      <alignment/>
    </xf>
    <xf numFmtId="9" fontId="0" fillId="2" borderId="0" xfId="20" applyFont="1" applyFill="1" applyAlignment="1">
      <alignment horizontal="center"/>
    </xf>
    <xf numFmtId="164" fontId="0" fillId="0" borderId="0" xfId="20" applyNumberFormat="1" applyFill="1" applyAlignment="1">
      <alignment/>
    </xf>
    <xf numFmtId="164" fontId="4" fillId="0" borderId="0" xfId="20" applyNumberFormat="1" applyFont="1" applyFill="1" applyAlignment="1">
      <alignment/>
    </xf>
    <xf numFmtId="164" fontId="4" fillId="2" borderId="0" xfId="20" applyNumberFormat="1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164" fontId="0" fillId="0" borderId="1" xfId="20" applyNumberFormat="1" applyBorder="1" applyAlignment="1">
      <alignment/>
    </xf>
    <xf numFmtId="164" fontId="0" fillId="0" borderId="2" xfId="20" applyNumberFormat="1" applyBorder="1" applyAlignment="1">
      <alignment/>
    </xf>
    <xf numFmtId="164" fontId="0" fillId="2" borderId="2" xfId="20" applyNumberFormat="1" applyFill="1" applyBorder="1" applyAlignment="1">
      <alignment/>
    </xf>
    <xf numFmtId="164" fontId="0" fillId="0" borderId="3" xfId="20" applyNumberFormat="1" applyFont="1" applyBorder="1" applyAlignment="1">
      <alignment horizontal="center"/>
    </xf>
    <xf numFmtId="9" fontId="0" fillId="0" borderId="1" xfId="20" applyFont="1" applyBorder="1" applyAlignment="1">
      <alignment horizontal="center"/>
    </xf>
    <xf numFmtId="9" fontId="0" fillId="0" borderId="2" xfId="20" applyFont="1" applyBorder="1" applyAlignment="1">
      <alignment horizontal="center"/>
    </xf>
    <xf numFmtId="165" fontId="1" fillId="0" borderId="2" xfId="17" applyNumberFormat="1" applyFont="1" applyBorder="1" applyAlignment="1">
      <alignment horizontal="center"/>
      <protection/>
    </xf>
    <xf numFmtId="165" fontId="1" fillId="2" borderId="2" xfId="17" applyNumberFormat="1" applyFont="1" applyFill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ill="1" applyAlignment="1">
      <alignment/>
    </xf>
    <xf numFmtId="164" fontId="4" fillId="0" borderId="1" xfId="20" applyNumberFormat="1" applyFont="1" applyFill="1" applyBorder="1" applyAlignment="1">
      <alignment/>
    </xf>
    <xf numFmtId="164" fontId="4" fillId="0" borderId="2" xfId="20" applyNumberFormat="1" applyFont="1" applyFill="1" applyBorder="1" applyAlignment="1">
      <alignment/>
    </xf>
    <xf numFmtId="164" fontId="4" fillId="2" borderId="2" xfId="2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3" fontId="0" fillId="0" borderId="5" xfId="15" applyFill="1" applyBorder="1" applyAlignment="1">
      <alignment/>
    </xf>
    <xf numFmtId="43" fontId="0" fillId="0" borderId="5" xfId="15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1" xfId="2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20" applyNumberFormat="1" applyFont="1" applyBorder="1" applyAlignment="1">
      <alignment horizontal="center" wrapText="1"/>
    </xf>
    <xf numFmtId="164" fontId="4" fillId="0" borderId="1" xfId="20" applyNumberFormat="1" applyFont="1" applyFill="1" applyBorder="1" applyAlignment="1">
      <alignment horizontal="center" wrapText="1"/>
    </xf>
    <xf numFmtId="164" fontId="4" fillId="0" borderId="4" xfId="20" applyNumberFormat="1" applyFont="1" applyFill="1" applyBorder="1" applyAlignment="1">
      <alignment horizontal="center" wrapText="1"/>
    </xf>
    <xf numFmtId="164" fontId="4" fillId="0" borderId="3" xfId="2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6" xfId="20" applyNumberFormat="1" applyFont="1" applyBorder="1" applyAlignment="1">
      <alignment horizontal="center" wrapText="1"/>
    </xf>
    <xf numFmtId="164" fontId="4" fillId="0" borderId="3" xfId="2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6" xfId="2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9" fontId="4" fillId="0" borderId="6" xfId="20" applyFont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3" fontId="0" fillId="0" borderId="8" xfId="15" applyBorder="1" applyAlignment="1">
      <alignment/>
    </xf>
    <xf numFmtId="164" fontId="4" fillId="0" borderId="8" xfId="20" applyNumberFormat="1" applyFont="1" applyFill="1" applyBorder="1" applyAlignment="1">
      <alignment horizontal="right"/>
    </xf>
    <xf numFmtId="43" fontId="0" fillId="2" borderId="5" xfId="15" applyFill="1" applyBorder="1" applyAlignment="1">
      <alignment/>
    </xf>
    <xf numFmtId="43" fontId="0" fillId="2" borderId="5" xfId="15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43" fontId="0" fillId="2" borderId="5" xfId="15" applyFont="1" applyFill="1" applyBorder="1" applyAlignment="1">
      <alignment horizontal="right"/>
    </xf>
    <xf numFmtId="0" fontId="0" fillId="2" borderId="5" xfId="0" applyFill="1" applyBorder="1" applyAlignment="1">
      <alignment/>
    </xf>
    <xf numFmtId="164" fontId="4" fillId="0" borderId="9" xfId="2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_CPI_ne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tabSelected="1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4" sqref="I54"/>
    </sheetView>
  </sheetViews>
  <sheetFormatPr defaultColWidth="9.00390625" defaultRowHeight="12.75"/>
  <cols>
    <col min="2" max="2" width="14.875" style="1" customWidth="1"/>
    <col min="3" max="3" width="14.625" style="0" customWidth="1"/>
    <col min="4" max="4" width="8.75390625" style="0" customWidth="1"/>
    <col min="5" max="5" width="8.75390625" style="2" customWidth="1"/>
    <col min="6" max="6" width="14.875" style="1" customWidth="1"/>
    <col min="7" max="7" width="16.875" style="10" customWidth="1"/>
    <col min="8" max="8" width="21.00390625" style="0" customWidth="1"/>
    <col min="9" max="9" width="22.00390625" style="0" customWidth="1"/>
    <col min="10" max="10" width="21.375" style="0" customWidth="1"/>
    <col min="11" max="11" width="20.75390625" style="0" customWidth="1"/>
    <col min="15" max="28" width="9.125" style="26" customWidth="1"/>
  </cols>
  <sheetData>
    <row r="1" spans="1:14" ht="25.5">
      <c r="A1" s="35"/>
      <c r="B1" s="36" t="s">
        <v>14</v>
      </c>
      <c r="C1" s="37" t="s">
        <v>15</v>
      </c>
      <c r="D1" s="61" t="s">
        <v>15</v>
      </c>
      <c r="E1" s="61"/>
      <c r="F1" s="38" t="s">
        <v>16</v>
      </c>
      <c r="G1" s="39" t="s">
        <v>17</v>
      </c>
      <c r="H1" s="40" t="s">
        <v>23</v>
      </c>
      <c r="I1" s="40" t="s">
        <v>23</v>
      </c>
      <c r="J1" s="40" t="s">
        <v>24</v>
      </c>
      <c r="K1" s="40" t="s">
        <v>24</v>
      </c>
      <c r="L1" s="26"/>
      <c r="M1" s="26"/>
      <c r="N1" s="26"/>
    </row>
    <row r="2" spans="1:14" ht="25.5">
      <c r="A2" s="35" t="s">
        <v>1</v>
      </c>
      <c r="B2" s="41" t="s">
        <v>0</v>
      </c>
      <c r="C2" s="42" t="s">
        <v>3</v>
      </c>
      <c r="D2" s="60" t="s">
        <v>2</v>
      </c>
      <c r="E2" s="60"/>
      <c r="F2" s="43" t="s">
        <v>8</v>
      </c>
      <c r="G2" s="44" t="s">
        <v>11</v>
      </c>
      <c r="H2" s="45" t="s">
        <v>20</v>
      </c>
      <c r="I2" s="45" t="s">
        <v>20</v>
      </c>
      <c r="J2" s="45" t="s">
        <v>20</v>
      </c>
      <c r="K2" s="45" t="s">
        <v>20</v>
      </c>
      <c r="L2" s="26"/>
      <c r="M2" s="26"/>
      <c r="N2" s="26"/>
    </row>
    <row r="3" spans="1:14" ht="25.5">
      <c r="A3" s="46"/>
      <c r="B3" s="47"/>
      <c r="C3" s="48"/>
      <c r="D3" s="48"/>
      <c r="E3" s="49"/>
      <c r="F3" s="47"/>
      <c r="G3" s="44" t="s">
        <v>18</v>
      </c>
      <c r="H3" s="50" t="s">
        <v>21</v>
      </c>
      <c r="I3" s="51" t="s">
        <v>22</v>
      </c>
      <c r="J3" s="50" t="s">
        <v>21</v>
      </c>
      <c r="K3" s="51" t="s">
        <v>22</v>
      </c>
      <c r="L3" s="26"/>
      <c r="M3" s="26"/>
      <c r="N3" s="26"/>
    </row>
    <row r="4" spans="1:14" ht="12.75">
      <c r="A4" s="12">
        <v>1960</v>
      </c>
      <c r="B4" s="1">
        <v>1</v>
      </c>
      <c r="C4" t="s">
        <v>4</v>
      </c>
      <c r="D4" s="5" t="s">
        <v>4</v>
      </c>
      <c r="E4" s="5" t="s">
        <v>4</v>
      </c>
      <c r="G4" s="10">
        <f aca="true" t="shared" si="0" ref="G4:G52">+G5*F5</f>
        <v>43.81998624362077</v>
      </c>
      <c r="H4" s="31"/>
      <c r="I4" s="30"/>
      <c r="J4" s="31"/>
      <c r="K4" s="30"/>
      <c r="L4" s="26"/>
      <c r="M4" s="26"/>
      <c r="N4" s="26"/>
    </row>
    <row r="5" spans="1:14" ht="12.75">
      <c r="A5" s="12">
        <v>1961</v>
      </c>
      <c r="B5" s="1">
        <v>1.009</v>
      </c>
      <c r="C5" s="1">
        <f>+B5/B4</f>
        <v>1.009</v>
      </c>
      <c r="D5" s="5" t="s">
        <v>4</v>
      </c>
      <c r="E5" s="5" t="s">
        <v>4</v>
      </c>
      <c r="F5" s="1">
        <f>+C5</f>
        <v>1.009</v>
      </c>
      <c r="G5" s="10">
        <f t="shared" si="0"/>
        <v>43.42912412648243</v>
      </c>
      <c r="H5" s="31"/>
      <c r="I5" s="31"/>
      <c r="J5" s="31"/>
      <c r="K5" s="31"/>
      <c r="L5" s="26"/>
      <c r="M5" s="26"/>
      <c r="N5" s="26"/>
    </row>
    <row r="6" spans="1:14" ht="12.75">
      <c r="A6" s="12">
        <v>1962</v>
      </c>
      <c r="B6" s="1">
        <v>1.014</v>
      </c>
      <c r="C6" s="1">
        <f aca="true" t="shared" si="1" ref="C6:C54">+B6/B5</f>
        <v>1.0049554013875126</v>
      </c>
      <c r="D6" s="5" t="s">
        <v>4</v>
      </c>
      <c r="E6" s="5" t="s">
        <v>4</v>
      </c>
      <c r="F6" s="1">
        <f aca="true" t="shared" si="2" ref="F6:F39">+C6</f>
        <v>1.0049554013875126</v>
      </c>
      <c r="G6" s="10">
        <f t="shared" si="0"/>
        <v>43.21497657161811</v>
      </c>
      <c r="H6" s="31"/>
      <c r="I6" s="31"/>
      <c r="J6" s="31"/>
      <c r="K6" s="31"/>
      <c r="L6" s="26"/>
      <c r="M6" s="26"/>
      <c r="N6" s="26"/>
    </row>
    <row r="7" spans="1:14" ht="12.75">
      <c r="A7" s="12">
        <v>1963</v>
      </c>
      <c r="B7" s="1">
        <v>1.008</v>
      </c>
      <c r="C7" s="1">
        <f t="shared" si="1"/>
        <v>0.9940828402366864</v>
      </c>
      <c r="D7" s="5" t="s">
        <v>4</v>
      </c>
      <c r="E7" s="5" t="s">
        <v>4</v>
      </c>
      <c r="F7" s="1">
        <f t="shared" si="2"/>
        <v>0.9940828402366864</v>
      </c>
      <c r="G7" s="10">
        <f t="shared" si="0"/>
        <v>43.4722085750206</v>
      </c>
      <c r="H7" s="31"/>
      <c r="I7" s="31"/>
      <c r="J7" s="31"/>
      <c r="K7" s="31"/>
      <c r="L7" s="26"/>
      <c r="M7" s="26"/>
      <c r="N7" s="26"/>
    </row>
    <row r="8" spans="1:14" ht="12.75">
      <c r="A8" s="12">
        <v>1964</v>
      </c>
      <c r="B8" s="1">
        <v>1.012</v>
      </c>
      <c r="C8" s="1">
        <f t="shared" si="1"/>
        <v>1.003968253968254</v>
      </c>
      <c r="D8" s="5" t="s">
        <v>4</v>
      </c>
      <c r="E8" s="5" t="s">
        <v>4</v>
      </c>
      <c r="F8" s="1">
        <f t="shared" si="2"/>
        <v>1.003968253968254</v>
      </c>
      <c r="G8" s="10">
        <f t="shared" si="0"/>
        <v>43.300381663656886</v>
      </c>
      <c r="H8" s="31"/>
      <c r="I8" s="31"/>
      <c r="J8" s="31"/>
      <c r="K8" s="31"/>
      <c r="L8" s="26"/>
      <c r="M8" s="26"/>
      <c r="N8" s="26"/>
    </row>
    <row r="9" spans="1:28" s="6" customFormat="1" ht="12.75">
      <c r="A9" s="13">
        <v>1965</v>
      </c>
      <c r="B9" s="7">
        <v>1.019</v>
      </c>
      <c r="C9" s="7">
        <f t="shared" si="1"/>
        <v>1.0069169960474307</v>
      </c>
      <c r="D9" s="8" t="s">
        <v>4</v>
      </c>
      <c r="E9" s="8" t="s">
        <v>4</v>
      </c>
      <c r="F9" s="7">
        <f t="shared" si="2"/>
        <v>1.0069169960474307</v>
      </c>
      <c r="G9" s="11">
        <f t="shared" si="0"/>
        <v>43.002930562925194</v>
      </c>
      <c r="H9" s="55">
        <v>360</v>
      </c>
      <c r="I9" s="55">
        <f>H9*G9</f>
        <v>15481.05500265307</v>
      </c>
      <c r="J9" s="34"/>
      <c r="K9" s="34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14" ht="12.75">
      <c r="A10" s="12">
        <v>1966</v>
      </c>
      <c r="B10" s="1">
        <v>1.031</v>
      </c>
      <c r="C10" s="1">
        <f t="shared" si="1"/>
        <v>1.0117762512266928</v>
      </c>
      <c r="D10" s="5" t="s">
        <v>4</v>
      </c>
      <c r="E10" s="5" t="s">
        <v>4</v>
      </c>
      <c r="F10" s="1">
        <f t="shared" si="2"/>
        <v>1.0117762512266928</v>
      </c>
      <c r="G10" s="10">
        <f t="shared" si="0"/>
        <v>42.50241148750803</v>
      </c>
      <c r="H10" s="31"/>
      <c r="I10" s="31"/>
      <c r="J10" s="31"/>
      <c r="K10" s="31"/>
      <c r="L10" s="26"/>
      <c r="M10" s="26"/>
      <c r="N10" s="26"/>
    </row>
    <row r="11" spans="1:14" ht="12.75">
      <c r="A11" s="12">
        <v>1967</v>
      </c>
      <c r="B11" s="1">
        <v>1.035</v>
      </c>
      <c r="C11" s="1">
        <f t="shared" si="1"/>
        <v>1.0038797284190106</v>
      </c>
      <c r="D11" s="5" t="s">
        <v>4</v>
      </c>
      <c r="E11" s="5" t="s">
        <v>4</v>
      </c>
      <c r="F11" s="1">
        <f t="shared" si="2"/>
        <v>1.0038797284190106</v>
      </c>
      <c r="G11" s="10">
        <f t="shared" si="0"/>
        <v>42.33815096002007</v>
      </c>
      <c r="H11" s="31"/>
      <c r="I11" s="31"/>
      <c r="J11" s="31"/>
      <c r="K11" s="31"/>
      <c r="L11" s="26"/>
      <c r="M11" s="26"/>
      <c r="N11" s="26"/>
    </row>
    <row r="12" spans="1:14" ht="12.75">
      <c r="A12" s="12">
        <v>1968</v>
      </c>
      <c r="B12" s="1">
        <v>1.032</v>
      </c>
      <c r="C12" s="1">
        <f t="shared" si="1"/>
        <v>0.9971014492753624</v>
      </c>
      <c r="D12" s="5" t="s">
        <v>4</v>
      </c>
      <c r="E12" s="5" t="s">
        <v>4</v>
      </c>
      <c r="F12" s="1">
        <f t="shared" si="2"/>
        <v>0.9971014492753624</v>
      </c>
      <c r="G12" s="10">
        <f t="shared" si="0"/>
        <v>42.46122698025269</v>
      </c>
      <c r="H12" s="31"/>
      <c r="I12" s="31"/>
      <c r="J12" s="31"/>
      <c r="K12" s="31"/>
      <c r="L12" s="26"/>
      <c r="M12" s="26"/>
      <c r="N12" s="26"/>
    </row>
    <row r="13" spans="1:14" ht="12.75">
      <c r="A13" s="12">
        <v>1969</v>
      </c>
      <c r="B13" s="1">
        <v>1.046</v>
      </c>
      <c r="C13" s="1">
        <f t="shared" si="1"/>
        <v>1.0135658914728682</v>
      </c>
      <c r="D13" s="5" t="s">
        <v>4</v>
      </c>
      <c r="E13" s="5" t="s">
        <v>4</v>
      </c>
      <c r="F13" s="1">
        <f t="shared" si="2"/>
        <v>1.0135658914728682</v>
      </c>
      <c r="G13" s="10">
        <f t="shared" si="0"/>
        <v>41.89291227879615</v>
      </c>
      <c r="H13" s="31"/>
      <c r="I13" s="31"/>
      <c r="J13" s="31"/>
      <c r="K13" s="31"/>
      <c r="L13" s="26"/>
      <c r="M13" s="26"/>
      <c r="N13" s="26"/>
    </row>
    <row r="14" spans="1:28" s="6" customFormat="1" ht="12.75">
      <c r="A14" s="13">
        <v>1970</v>
      </c>
      <c r="B14" s="7">
        <v>1.06</v>
      </c>
      <c r="C14" s="7">
        <f t="shared" si="1"/>
        <v>1.0133843212237095</v>
      </c>
      <c r="D14" s="8" t="s">
        <v>4</v>
      </c>
      <c r="E14" s="8" t="s">
        <v>4</v>
      </c>
      <c r="F14" s="7">
        <f t="shared" si="2"/>
        <v>1.0133843212237095</v>
      </c>
      <c r="G14" s="11">
        <f t="shared" si="0"/>
        <v>41.33960966379318</v>
      </c>
      <c r="H14" s="57" t="s">
        <v>26</v>
      </c>
      <c r="I14" s="57"/>
      <c r="J14" s="56"/>
      <c r="K14" s="5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14" ht="12.75">
      <c r="A15" s="22">
        <v>1971</v>
      </c>
      <c r="B15" s="14">
        <v>1.081</v>
      </c>
      <c r="C15" s="14">
        <f t="shared" si="1"/>
        <v>1.0198113207547168</v>
      </c>
      <c r="D15" s="18" t="s">
        <v>4</v>
      </c>
      <c r="E15" s="18" t="s">
        <v>4</v>
      </c>
      <c r="F15" s="14">
        <f t="shared" si="2"/>
        <v>1.0198113207547168</v>
      </c>
      <c r="G15" s="27">
        <f t="shared" si="0"/>
        <v>40.53652751491284</v>
      </c>
      <c r="H15" s="31"/>
      <c r="I15" s="31"/>
      <c r="J15" s="31"/>
      <c r="K15" s="31"/>
      <c r="L15" s="26"/>
      <c r="M15" s="26"/>
      <c r="N15" s="26"/>
    </row>
    <row r="16" spans="1:14" ht="12.75">
      <c r="A16" s="23">
        <v>1972</v>
      </c>
      <c r="B16" s="15">
        <v>1.112</v>
      </c>
      <c r="C16" s="15">
        <f t="shared" si="1"/>
        <v>1.028677150786309</v>
      </c>
      <c r="D16" s="19" t="s">
        <v>4</v>
      </c>
      <c r="E16" s="19" t="s">
        <v>4</v>
      </c>
      <c r="F16" s="15">
        <f t="shared" si="2"/>
        <v>1.028677150786309</v>
      </c>
      <c r="G16" s="28">
        <f t="shared" si="0"/>
        <v>39.40646244929926</v>
      </c>
      <c r="H16" s="31"/>
      <c r="I16" s="31"/>
      <c r="J16" s="31"/>
      <c r="K16" s="31"/>
      <c r="L16" s="26"/>
      <c r="M16" s="26"/>
      <c r="N16" s="26"/>
    </row>
    <row r="17" spans="1:14" ht="12.75">
      <c r="A17" s="23">
        <v>1973</v>
      </c>
      <c r="B17" s="15">
        <v>1.149</v>
      </c>
      <c r="C17" s="15">
        <f t="shared" si="1"/>
        <v>1.033273381294964</v>
      </c>
      <c r="D17" s="19" t="s">
        <v>4</v>
      </c>
      <c r="E17" s="19" t="s">
        <v>4</v>
      </c>
      <c r="F17" s="15">
        <f t="shared" si="2"/>
        <v>1.033273381294964</v>
      </c>
      <c r="G17" s="28">
        <f t="shared" si="0"/>
        <v>38.1374989065455</v>
      </c>
      <c r="H17" s="31"/>
      <c r="I17" s="31"/>
      <c r="J17" s="31"/>
      <c r="K17" s="31"/>
      <c r="L17" s="26"/>
      <c r="M17" s="26"/>
      <c r="N17" s="26"/>
    </row>
    <row r="18" spans="1:14" ht="12.75">
      <c r="A18" s="23">
        <v>1974</v>
      </c>
      <c r="B18" s="15">
        <v>1.17</v>
      </c>
      <c r="C18" s="15">
        <f t="shared" si="1"/>
        <v>1.0182767624020888</v>
      </c>
      <c r="D18" s="19" t="s">
        <v>4</v>
      </c>
      <c r="E18" s="19" t="s">
        <v>4</v>
      </c>
      <c r="F18" s="15">
        <f t="shared" si="2"/>
        <v>1.0182767624020888</v>
      </c>
      <c r="G18" s="28">
        <f t="shared" si="0"/>
        <v>37.45297969540238</v>
      </c>
      <c r="H18" s="31"/>
      <c r="I18" s="31"/>
      <c r="J18" s="31"/>
      <c r="K18" s="31"/>
      <c r="L18" s="26"/>
      <c r="M18" s="26"/>
      <c r="N18" s="26"/>
    </row>
    <row r="19" spans="1:14" ht="12.75">
      <c r="A19" s="23">
        <v>1975</v>
      </c>
      <c r="B19" s="15">
        <v>1.214</v>
      </c>
      <c r="C19" s="15">
        <f t="shared" si="1"/>
        <v>1.0376068376068377</v>
      </c>
      <c r="D19" s="19" t="s">
        <v>4</v>
      </c>
      <c r="E19" s="19" t="s">
        <v>4</v>
      </c>
      <c r="F19" s="15">
        <f t="shared" si="2"/>
        <v>1.0376068376068377</v>
      </c>
      <c r="G19" s="28">
        <f t="shared" si="0"/>
        <v>36.09554056311431</v>
      </c>
      <c r="H19" s="31"/>
      <c r="I19" s="31"/>
      <c r="J19" s="31"/>
      <c r="K19" s="31"/>
      <c r="L19" s="26"/>
      <c r="M19" s="26"/>
      <c r="N19" s="26"/>
    </row>
    <row r="20" spans="1:14" ht="12.75">
      <c r="A20" s="23">
        <v>1976</v>
      </c>
      <c r="B20" s="15">
        <v>1.275</v>
      </c>
      <c r="C20" s="15">
        <f t="shared" si="1"/>
        <v>1.0502471169686984</v>
      </c>
      <c r="D20" s="19" t="s">
        <v>4</v>
      </c>
      <c r="E20" s="19" t="s">
        <v>4</v>
      </c>
      <c r="F20" s="15">
        <f t="shared" si="2"/>
        <v>1.0502471169686984</v>
      </c>
      <c r="G20" s="28">
        <f t="shared" si="0"/>
        <v>34.36861666166335</v>
      </c>
      <c r="H20" s="31"/>
      <c r="I20" s="31"/>
      <c r="J20" s="31"/>
      <c r="K20" s="31"/>
      <c r="L20" s="26"/>
      <c r="M20" s="26"/>
      <c r="N20" s="26"/>
    </row>
    <row r="21" spans="1:14" ht="12.75">
      <c r="A21" s="23">
        <v>1977</v>
      </c>
      <c r="B21" s="15">
        <v>1.325</v>
      </c>
      <c r="C21" s="15">
        <f t="shared" si="1"/>
        <v>1.0392156862745099</v>
      </c>
      <c r="D21" s="19" t="s">
        <v>4</v>
      </c>
      <c r="E21" s="19" t="s">
        <v>4</v>
      </c>
      <c r="F21" s="15">
        <f t="shared" si="2"/>
        <v>1.0392156862745099</v>
      </c>
      <c r="G21" s="28">
        <f t="shared" si="0"/>
        <v>33.071687731034544</v>
      </c>
      <c r="H21" s="31"/>
      <c r="I21" s="31"/>
      <c r="J21" s="31"/>
      <c r="K21" s="31"/>
      <c r="L21" s="26"/>
      <c r="M21" s="26"/>
      <c r="N21" s="26"/>
    </row>
    <row r="22" spans="1:14" ht="12.75">
      <c r="A22" s="23">
        <v>1978</v>
      </c>
      <c r="B22" s="15">
        <v>1.386</v>
      </c>
      <c r="C22" s="15">
        <f t="shared" si="1"/>
        <v>1.0460377358490565</v>
      </c>
      <c r="D22" s="19" t="s">
        <v>4</v>
      </c>
      <c r="E22" s="19" t="s">
        <v>4</v>
      </c>
      <c r="F22" s="15">
        <f t="shared" si="2"/>
        <v>1.0460377358490565</v>
      </c>
      <c r="G22" s="28">
        <f t="shared" si="0"/>
        <v>31.61615169092408</v>
      </c>
      <c r="H22" s="31"/>
      <c r="I22" s="31"/>
      <c r="J22" s="31"/>
      <c r="K22" s="31"/>
      <c r="L22" s="26"/>
      <c r="M22" s="26"/>
      <c r="N22" s="26"/>
    </row>
    <row r="23" spans="1:14" ht="12.75">
      <c r="A23" s="23">
        <v>1979</v>
      </c>
      <c r="B23" s="15">
        <v>1.509</v>
      </c>
      <c r="C23" s="15">
        <f t="shared" si="1"/>
        <v>1.0887445887445888</v>
      </c>
      <c r="D23" s="19" t="s">
        <v>4</v>
      </c>
      <c r="E23" s="19" t="s">
        <v>4</v>
      </c>
      <c r="F23" s="15">
        <f t="shared" si="2"/>
        <v>1.0887445887445888</v>
      </c>
      <c r="G23" s="28">
        <f t="shared" si="0"/>
        <v>29.039089624665856</v>
      </c>
      <c r="H23" s="31"/>
      <c r="I23" s="31"/>
      <c r="J23" s="31"/>
      <c r="K23" s="31"/>
      <c r="L23" s="26"/>
      <c r="M23" s="26"/>
      <c r="N23" s="26"/>
    </row>
    <row r="24" spans="1:14" ht="12.75">
      <c r="A24" s="23">
        <v>1980</v>
      </c>
      <c r="B24" s="15">
        <v>1.646</v>
      </c>
      <c r="C24" s="15">
        <f t="shared" si="1"/>
        <v>1.0907886017229953</v>
      </c>
      <c r="D24" s="19" t="s">
        <v>4</v>
      </c>
      <c r="E24" s="19" t="s">
        <v>4</v>
      </c>
      <c r="F24" s="15">
        <f t="shared" si="2"/>
        <v>1.0907886017229953</v>
      </c>
      <c r="G24" s="28">
        <f t="shared" si="0"/>
        <v>26.622105858821858</v>
      </c>
      <c r="H24" s="31"/>
      <c r="I24" s="31"/>
      <c r="J24" s="31"/>
      <c r="K24" s="31"/>
      <c r="L24" s="26"/>
      <c r="M24" s="26"/>
      <c r="N24" s="26"/>
    </row>
    <row r="25" spans="1:14" ht="12.75">
      <c r="A25" s="23">
        <v>1981</v>
      </c>
      <c r="B25" s="15">
        <v>1.722</v>
      </c>
      <c r="C25" s="15">
        <f t="shared" si="1"/>
        <v>1.046172539489672</v>
      </c>
      <c r="D25" s="19" t="s">
        <v>4</v>
      </c>
      <c r="E25" s="19" t="s">
        <v>4</v>
      </c>
      <c r="F25" s="15">
        <f t="shared" si="2"/>
        <v>1.046172539489672</v>
      </c>
      <c r="G25" s="28">
        <f t="shared" si="0"/>
        <v>25.447146482938894</v>
      </c>
      <c r="H25" s="31"/>
      <c r="I25" s="31"/>
      <c r="J25" s="31"/>
      <c r="K25" s="31"/>
      <c r="L25" s="26"/>
      <c r="M25" s="26"/>
      <c r="N25" s="26"/>
    </row>
    <row r="26" spans="1:14" ht="12.75">
      <c r="A26" s="23">
        <v>1982</v>
      </c>
      <c r="B26" s="15">
        <v>1.841</v>
      </c>
      <c r="C26" s="15">
        <f t="shared" si="1"/>
        <v>1.0691056910569106</v>
      </c>
      <c r="D26" s="19" t="s">
        <v>4</v>
      </c>
      <c r="E26" s="19" t="s">
        <v>4</v>
      </c>
      <c r="F26" s="15">
        <f t="shared" si="2"/>
        <v>1.0691056910569106</v>
      </c>
      <c r="G26" s="28">
        <f t="shared" si="0"/>
        <v>23.80227389658923</v>
      </c>
      <c r="H26" s="31"/>
      <c r="I26" s="31"/>
      <c r="J26" s="31"/>
      <c r="K26" s="31"/>
      <c r="L26" s="26"/>
      <c r="M26" s="26"/>
      <c r="N26" s="26"/>
    </row>
    <row r="27" spans="1:14" ht="12.75">
      <c r="A27" s="23">
        <v>1983</v>
      </c>
      <c r="B27" s="15">
        <v>1.975</v>
      </c>
      <c r="C27" s="15">
        <f t="shared" si="1"/>
        <v>1.0727865290602934</v>
      </c>
      <c r="D27" s="19" t="s">
        <v>4</v>
      </c>
      <c r="E27" s="19" t="s">
        <v>4</v>
      </c>
      <c r="F27" s="15">
        <f t="shared" si="2"/>
        <v>1.0727865290602934</v>
      </c>
      <c r="G27" s="28">
        <f t="shared" si="0"/>
        <v>22.187334806896594</v>
      </c>
      <c r="H27" s="31"/>
      <c r="I27" s="31"/>
      <c r="J27" s="31"/>
      <c r="K27" s="31"/>
      <c r="L27" s="26"/>
      <c r="M27" s="26"/>
      <c r="N27" s="26"/>
    </row>
    <row r="28" spans="1:14" ht="12.75">
      <c r="A28" s="23">
        <v>1984</v>
      </c>
      <c r="B28" s="15">
        <v>2.139</v>
      </c>
      <c r="C28" s="15">
        <f t="shared" si="1"/>
        <v>1.0830379746835441</v>
      </c>
      <c r="D28" s="19" t="s">
        <v>4</v>
      </c>
      <c r="E28" s="19" t="s">
        <v>4</v>
      </c>
      <c r="F28" s="15">
        <f t="shared" si="2"/>
        <v>1.0830379746835441</v>
      </c>
      <c r="G28" s="28">
        <f t="shared" si="0"/>
        <v>20.48620207742907</v>
      </c>
      <c r="H28" s="31"/>
      <c r="I28" s="31"/>
      <c r="J28" s="31"/>
      <c r="K28" s="31"/>
      <c r="L28" s="26"/>
      <c r="M28" s="26"/>
      <c r="N28" s="26"/>
    </row>
    <row r="29" spans="1:14" ht="12.75">
      <c r="A29" s="23">
        <v>1985</v>
      </c>
      <c r="B29" s="15">
        <v>2.289</v>
      </c>
      <c r="C29" s="15">
        <f t="shared" si="1"/>
        <v>1.0701262272089764</v>
      </c>
      <c r="D29" s="19" t="s">
        <v>4</v>
      </c>
      <c r="E29" s="19" t="s">
        <v>4</v>
      </c>
      <c r="F29" s="15">
        <f t="shared" si="2"/>
        <v>1.0701262272089764</v>
      </c>
      <c r="G29" s="28">
        <f t="shared" si="0"/>
        <v>19.143724877073293</v>
      </c>
      <c r="H29" s="31"/>
      <c r="I29" s="31"/>
      <c r="J29" s="31"/>
      <c r="K29" s="31"/>
      <c r="L29" s="26"/>
      <c r="M29" s="26"/>
      <c r="N29" s="26"/>
    </row>
    <row r="30" spans="1:14" ht="12.75">
      <c r="A30" s="23">
        <v>1986</v>
      </c>
      <c r="B30" s="15">
        <v>2.411</v>
      </c>
      <c r="C30" s="15">
        <f t="shared" si="1"/>
        <v>1.053298383573613</v>
      </c>
      <c r="D30" s="19" t="s">
        <v>4</v>
      </c>
      <c r="E30" s="19" t="s">
        <v>4</v>
      </c>
      <c r="F30" s="15">
        <f t="shared" si="2"/>
        <v>1.053298383573613</v>
      </c>
      <c r="G30" s="28">
        <f t="shared" si="0"/>
        <v>18.17502540175063</v>
      </c>
      <c r="H30" s="31"/>
      <c r="I30" s="31"/>
      <c r="J30" s="31"/>
      <c r="K30" s="31"/>
      <c r="L30" s="26"/>
      <c r="M30" s="26"/>
      <c r="N30" s="26"/>
    </row>
    <row r="31" spans="1:14" ht="12.75">
      <c r="A31" s="23">
        <v>1987</v>
      </c>
      <c r="B31" s="15">
        <v>2.619</v>
      </c>
      <c r="C31" s="15">
        <f t="shared" si="1"/>
        <v>1.086271256739942</v>
      </c>
      <c r="D31" s="19" t="s">
        <v>4</v>
      </c>
      <c r="E31" s="19" t="s">
        <v>4</v>
      </c>
      <c r="F31" s="15">
        <f t="shared" si="2"/>
        <v>1.086271256739942</v>
      </c>
      <c r="G31" s="28">
        <f t="shared" si="0"/>
        <v>16.731571685231298</v>
      </c>
      <c r="H31" s="31"/>
      <c r="I31" s="31"/>
      <c r="J31" s="31"/>
      <c r="K31" s="31"/>
      <c r="L31" s="26"/>
      <c r="M31" s="26"/>
      <c r="N31" s="26"/>
    </row>
    <row r="32" spans="1:14" ht="12.75">
      <c r="A32" s="23">
        <v>1988</v>
      </c>
      <c r="B32" s="15">
        <v>3.025</v>
      </c>
      <c r="C32" s="15">
        <f t="shared" si="1"/>
        <v>1.155021000381825</v>
      </c>
      <c r="D32" s="19" t="s">
        <v>4</v>
      </c>
      <c r="E32" s="19" t="s">
        <v>4</v>
      </c>
      <c r="F32" s="15">
        <f t="shared" si="2"/>
        <v>1.155021000381825</v>
      </c>
      <c r="G32" s="28">
        <f t="shared" si="0"/>
        <v>14.48594586565976</v>
      </c>
      <c r="H32" s="31"/>
      <c r="I32" s="31"/>
      <c r="J32" s="31"/>
      <c r="K32" s="31"/>
      <c r="L32" s="26"/>
      <c r="M32" s="26"/>
      <c r="N32" s="26"/>
    </row>
    <row r="33" spans="1:14" ht="12.75">
      <c r="A33" s="23">
        <v>1989</v>
      </c>
      <c r="B33" s="15">
        <v>3.539</v>
      </c>
      <c r="C33" s="15">
        <f t="shared" si="1"/>
        <v>1.169917355371901</v>
      </c>
      <c r="D33" s="19" t="s">
        <v>4</v>
      </c>
      <c r="E33" s="19" t="s">
        <v>4</v>
      </c>
      <c r="F33" s="15">
        <f t="shared" si="2"/>
        <v>1.169917355371901</v>
      </c>
      <c r="G33" s="28">
        <f t="shared" si="0"/>
        <v>12.382024934620167</v>
      </c>
      <c r="H33" s="31"/>
      <c r="I33" s="31"/>
      <c r="J33" s="31"/>
      <c r="K33" s="31"/>
      <c r="L33" s="26"/>
      <c r="M33" s="26"/>
      <c r="N33" s="26"/>
    </row>
    <row r="34" spans="1:14" ht="12.75">
      <c r="A34" s="23">
        <v>1990</v>
      </c>
      <c r="B34" s="15">
        <v>4.561</v>
      </c>
      <c r="C34" s="15">
        <f t="shared" si="1"/>
        <v>1.2887821418479797</v>
      </c>
      <c r="D34" s="19" t="s">
        <v>4</v>
      </c>
      <c r="E34" s="19" t="s">
        <v>4</v>
      </c>
      <c r="F34" s="15">
        <f t="shared" si="2"/>
        <v>1.2887821418479797</v>
      </c>
      <c r="G34" s="28">
        <f t="shared" si="0"/>
        <v>9.607539189568246</v>
      </c>
      <c r="H34" s="31"/>
      <c r="I34" s="31"/>
      <c r="J34" s="31"/>
      <c r="K34" s="31"/>
      <c r="L34" s="26"/>
      <c r="M34" s="26"/>
      <c r="N34" s="26"/>
    </row>
    <row r="35" spans="1:14" ht="12.75">
      <c r="A35" s="23">
        <v>1991</v>
      </c>
      <c r="B35" s="15">
        <v>6.158</v>
      </c>
      <c r="C35" s="15">
        <f t="shared" si="1"/>
        <v>1.3501425126068844</v>
      </c>
      <c r="D35" s="19" t="s">
        <v>4</v>
      </c>
      <c r="E35" s="19" t="s">
        <v>4</v>
      </c>
      <c r="F35" s="15">
        <f t="shared" si="2"/>
        <v>1.3501425126068844</v>
      </c>
      <c r="G35" s="28">
        <f t="shared" si="0"/>
        <v>7.1159445020494925</v>
      </c>
      <c r="H35" s="31"/>
      <c r="I35" s="31"/>
      <c r="J35" s="31"/>
      <c r="K35" s="31"/>
      <c r="L35" s="26"/>
      <c r="M35" s="26"/>
      <c r="N35" s="26"/>
    </row>
    <row r="36" spans="1:14" ht="12.75">
      <c r="A36" s="23">
        <v>1992</v>
      </c>
      <c r="B36" s="15">
        <v>7.573</v>
      </c>
      <c r="C36" s="15">
        <f t="shared" si="1"/>
        <v>1.2297823968821047</v>
      </c>
      <c r="D36" s="19" t="s">
        <v>4</v>
      </c>
      <c r="E36" s="19" t="s">
        <v>4</v>
      </c>
      <c r="F36" s="15">
        <f t="shared" si="2"/>
        <v>1.2297823968821047</v>
      </c>
      <c r="G36" s="28">
        <f t="shared" si="0"/>
        <v>5.786344413524465</v>
      </c>
      <c r="H36" s="31"/>
      <c r="I36" s="31"/>
      <c r="J36" s="31"/>
      <c r="K36" s="31"/>
      <c r="L36" s="26"/>
      <c r="M36" s="26"/>
      <c r="N36" s="26"/>
    </row>
    <row r="37" spans="1:14" ht="12.75">
      <c r="A37" s="23">
        <v>1993</v>
      </c>
      <c r="B37" s="15">
        <v>9.277</v>
      </c>
      <c r="C37" s="15">
        <f t="shared" si="1"/>
        <v>1.225009903604912</v>
      </c>
      <c r="D37" s="19" t="s">
        <v>4</v>
      </c>
      <c r="E37" s="19" t="s">
        <v>4</v>
      </c>
      <c r="F37" s="15">
        <f t="shared" si="2"/>
        <v>1.225009903604912</v>
      </c>
      <c r="G37" s="28">
        <f t="shared" si="0"/>
        <v>4.723508272461009</v>
      </c>
      <c r="H37" s="31"/>
      <c r="I37" s="31"/>
      <c r="J37" s="31"/>
      <c r="K37" s="31"/>
      <c r="L37" s="26"/>
      <c r="M37" s="26"/>
      <c r="N37" s="26"/>
    </row>
    <row r="38" spans="1:14" ht="12.75">
      <c r="A38" s="23">
        <v>1994</v>
      </c>
      <c r="B38" s="15">
        <v>11.022</v>
      </c>
      <c r="C38" s="15">
        <f t="shared" si="1"/>
        <v>1.1880996011641696</v>
      </c>
      <c r="D38" s="19" t="s">
        <v>4</v>
      </c>
      <c r="E38" s="19" t="s">
        <v>4</v>
      </c>
      <c r="F38" s="15">
        <f t="shared" si="2"/>
        <v>1.1880996011641696</v>
      </c>
      <c r="G38" s="28">
        <f t="shared" si="0"/>
        <v>3.975683745565304</v>
      </c>
      <c r="H38" s="31"/>
      <c r="I38" s="31"/>
      <c r="J38" s="31"/>
      <c r="K38" s="31"/>
      <c r="L38" s="26"/>
      <c r="M38" s="26"/>
      <c r="N38" s="26"/>
    </row>
    <row r="39" spans="1:14" ht="12.75">
      <c r="A39" s="23">
        <v>1995</v>
      </c>
      <c r="B39" s="15">
        <v>14.125</v>
      </c>
      <c r="C39" s="15">
        <f t="shared" si="1"/>
        <v>1.2815278533841408</v>
      </c>
      <c r="D39" s="19" t="s">
        <v>4</v>
      </c>
      <c r="E39" s="19" t="s">
        <v>4</v>
      </c>
      <c r="F39" s="15">
        <f t="shared" si="2"/>
        <v>1.2815278533841408</v>
      </c>
      <c r="G39" s="28">
        <f t="shared" si="0"/>
        <v>3.1022999110527985</v>
      </c>
      <c r="H39" s="31"/>
      <c r="I39" s="31"/>
      <c r="J39" s="31"/>
      <c r="K39" s="31"/>
      <c r="L39" s="26"/>
      <c r="M39" s="26"/>
      <c r="N39" s="26"/>
    </row>
    <row r="40" spans="1:14" ht="12.75">
      <c r="A40" s="23">
        <v>1996</v>
      </c>
      <c r="B40" s="15">
        <v>17.459</v>
      </c>
      <c r="C40" s="15">
        <f t="shared" si="1"/>
        <v>1.2360353982300885</v>
      </c>
      <c r="D40" s="20">
        <v>23.112824448440026</v>
      </c>
      <c r="E40" s="15">
        <f>+(D40+100)/100</f>
        <v>1.2311282444844003</v>
      </c>
      <c r="F40" s="15">
        <f>+E40</f>
        <v>1.2311282444844003</v>
      </c>
      <c r="G40" s="28">
        <f t="shared" si="0"/>
        <v>2.5198836310932413</v>
      </c>
      <c r="H40" s="31"/>
      <c r="I40" s="31"/>
      <c r="J40" s="31"/>
      <c r="K40" s="31"/>
      <c r="L40" s="26"/>
      <c r="M40" s="26"/>
      <c r="N40" s="26"/>
    </row>
    <row r="41" spans="1:14" ht="12.75">
      <c r="A41" s="23">
        <v>1997</v>
      </c>
      <c r="B41" s="15">
        <v>20.654</v>
      </c>
      <c r="C41" s="15">
        <f t="shared" si="1"/>
        <v>1.1830001718311474</v>
      </c>
      <c r="D41" s="20">
        <v>16.62637201869792</v>
      </c>
      <c r="E41" s="15">
        <f aca="true" t="shared" si="3" ref="E41:E54">+(D41+100)/100</f>
        <v>1.1662637201869792</v>
      </c>
      <c r="F41" s="15">
        <f aca="true" t="shared" si="4" ref="F41:F54">+E41</f>
        <v>1.1662637201869792</v>
      </c>
      <c r="G41" s="28">
        <f t="shared" si="0"/>
        <v>2.160646505139717</v>
      </c>
      <c r="H41" s="31"/>
      <c r="I41" s="31"/>
      <c r="J41" s="31"/>
      <c r="K41" s="31"/>
      <c r="L41" s="26"/>
      <c r="M41" s="26"/>
      <c r="N41" s="26"/>
    </row>
    <row r="42" spans="1:28" s="6" customFormat="1" ht="12.75">
      <c r="A42" s="24">
        <v>1998</v>
      </c>
      <c r="B42" s="16">
        <v>23.608</v>
      </c>
      <c r="C42" s="16">
        <f t="shared" si="1"/>
        <v>1.1430231432168103</v>
      </c>
      <c r="D42" s="21">
        <v>13.531425300115453</v>
      </c>
      <c r="E42" s="16">
        <f t="shared" si="3"/>
        <v>1.1353142530011546</v>
      </c>
      <c r="F42" s="16">
        <f t="shared" si="4"/>
        <v>1.1353142530011546</v>
      </c>
      <c r="G42" s="29">
        <f t="shared" si="0"/>
        <v>1.9031263805841778</v>
      </c>
      <c r="H42" s="54">
        <v>5400</v>
      </c>
      <c r="I42" s="55">
        <f>H42*G42</f>
        <v>10276.88245515456</v>
      </c>
      <c r="J42" s="33"/>
      <c r="K42" s="34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14" ht="12.75">
      <c r="A43" s="23">
        <v>1999</v>
      </c>
      <c r="B43" s="15">
        <v>25.968</v>
      </c>
      <c r="C43" s="15">
        <f t="shared" si="1"/>
        <v>1.0999661131819722</v>
      </c>
      <c r="D43" s="20">
        <v>9.44836130692286</v>
      </c>
      <c r="E43" s="15">
        <f t="shared" si="3"/>
        <v>1.0944836130692286</v>
      </c>
      <c r="F43" s="15">
        <f t="shared" si="4"/>
        <v>1.0944836130692286</v>
      </c>
      <c r="G43" s="28">
        <f t="shared" si="0"/>
        <v>1.7388349700799044</v>
      </c>
      <c r="H43" s="31"/>
      <c r="I43" s="31"/>
      <c r="J43" s="31"/>
      <c r="K43" s="31"/>
      <c r="L43" s="26"/>
      <c r="M43" s="26"/>
      <c r="N43" s="26"/>
    </row>
    <row r="44" spans="1:28" s="6" customFormat="1" ht="12.75">
      <c r="A44" s="24">
        <v>2000</v>
      </c>
      <c r="B44" s="16">
        <v>28.513</v>
      </c>
      <c r="C44" s="16">
        <f t="shared" si="1"/>
        <v>1.098005237215034</v>
      </c>
      <c r="D44" s="21">
        <v>8.177999231135077</v>
      </c>
      <c r="E44" s="16">
        <f t="shared" si="3"/>
        <v>1.0817799923113507</v>
      </c>
      <c r="F44" s="16">
        <f t="shared" si="4"/>
        <v>1.0817799923113507</v>
      </c>
      <c r="G44" s="29">
        <f t="shared" si="0"/>
        <v>1.607383185526179</v>
      </c>
      <c r="H44" s="54">
        <v>8700</v>
      </c>
      <c r="I44" s="55">
        <f>H44*G44</f>
        <v>13984.233714077758</v>
      </c>
      <c r="J44" s="58" t="s">
        <v>26</v>
      </c>
      <c r="K44" s="55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6" customFormat="1" ht="12.75">
      <c r="A45" s="24">
        <v>2001</v>
      </c>
      <c r="B45" s="16">
        <v>31.136</v>
      </c>
      <c r="C45" s="16">
        <f t="shared" si="1"/>
        <v>1.0919931259425524</v>
      </c>
      <c r="D45" s="21">
        <v>9.458137714757667</v>
      </c>
      <c r="E45" s="16">
        <f t="shared" si="3"/>
        <v>1.0945813771475768</v>
      </c>
      <c r="F45" s="16">
        <f t="shared" si="4"/>
        <v>1.0945813771475768</v>
      </c>
      <c r="G45" s="29">
        <f t="shared" si="0"/>
        <v>1.4684912598412168</v>
      </c>
      <c r="H45" s="55">
        <v>60000</v>
      </c>
      <c r="I45" s="55">
        <f>H45*G45</f>
        <v>88109.47559047301</v>
      </c>
      <c r="J45" s="34"/>
      <c r="K45" s="34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14" ht="12.75">
      <c r="A46" s="23">
        <v>2002</v>
      </c>
      <c r="B46" s="15">
        <v>32.787</v>
      </c>
      <c r="C46" s="15">
        <f t="shared" si="1"/>
        <v>1.0530254367934224</v>
      </c>
      <c r="D46" s="20">
        <v>5.966924949226452</v>
      </c>
      <c r="E46" s="15">
        <f t="shared" si="3"/>
        <v>1.0596692494922646</v>
      </c>
      <c r="F46" s="15">
        <f t="shared" si="4"/>
        <v>1.0596692494922646</v>
      </c>
      <c r="G46" s="28">
        <f t="shared" si="0"/>
        <v>1.3858015230175238</v>
      </c>
      <c r="H46" s="31"/>
      <c r="I46" s="31"/>
      <c r="J46" s="31"/>
      <c r="K46" s="31"/>
      <c r="L46" s="26"/>
      <c r="M46" s="26"/>
      <c r="N46" s="26"/>
    </row>
    <row r="47" spans="1:14" ht="12.75">
      <c r="A47" s="23">
        <v>2003</v>
      </c>
      <c r="B47" s="15">
        <v>34.328</v>
      </c>
      <c r="C47" s="15">
        <f t="shared" si="1"/>
        <v>1.047000335498826</v>
      </c>
      <c r="D47" s="20">
        <v>3.964489298873756</v>
      </c>
      <c r="E47" s="15">
        <f t="shared" si="3"/>
        <v>1.0396448929887376</v>
      </c>
      <c r="F47" s="15">
        <f t="shared" si="4"/>
        <v>1.0396448929887376</v>
      </c>
      <c r="G47" s="28">
        <f t="shared" si="0"/>
        <v>1.3329566012041536</v>
      </c>
      <c r="H47" s="31"/>
      <c r="I47" s="31"/>
      <c r="J47" s="31"/>
      <c r="K47" s="31"/>
      <c r="L47" s="26"/>
      <c r="M47" s="26"/>
      <c r="N47" s="26"/>
    </row>
    <row r="48" spans="1:14" ht="12.75">
      <c r="A48" s="23">
        <v>2004</v>
      </c>
      <c r="B48" s="15">
        <v>36.662</v>
      </c>
      <c r="C48" s="15">
        <f t="shared" si="1"/>
        <v>1.0679911442554182</v>
      </c>
      <c r="D48" s="20">
        <v>5.83113317986317</v>
      </c>
      <c r="E48" s="15">
        <f t="shared" si="3"/>
        <v>1.0583113317986317</v>
      </c>
      <c r="F48" s="15">
        <f t="shared" si="4"/>
        <v>1.0583113317986317</v>
      </c>
      <c r="G48" s="28">
        <f t="shared" si="0"/>
        <v>1.2595127361423544</v>
      </c>
      <c r="H48" s="31"/>
      <c r="I48" s="31"/>
      <c r="J48" s="31"/>
      <c r="K48" s="31"/>
      <c r="L48" s="26"/>
      <c r="M48" s="26"/>
      <c r="N48" s="26"/>
    </row>
    <row r="49" spans="1:14" ht="12.75">
      <c r="A49" s="23">
        <v>2005</v>
      </c>
      <c r="B49" s="15">
        <v>37.982</v>
      </c>
      <c r="C49" s="15">
        <f t="shared" si="1"/>
        <v>1.0360045824013966</v>
      </c>
      <c r="D49" s="20">
        <v>2.24401186121422</v>
      </c>
      <c r="E49" s="15">
        <f t="shared" si="3"/>
        <v>1.0224401186121421</v>
      </c>
      <c r="F49" s="15">
        <f t="shared" si="4"/>
        <v>1.0224401186121421</v>
      </c>
      <c r="G49" s="28">
        <f t="shared" si="0"/>
        <v>1.2318694397986008</v>
      </c>
      <c r="H49" s="31"/>
      <c r="I49" s="31"/>
      <c r="J49" s="31"/>
      <c r="K49" s="31"/>
      <c r="L49" s="26"/>
      <c r="M49" s="26"/>
      <c r="N49" s="26"/>
    </row>
    <row r="50" spans="1:28" s="6" customFormat="1" ht="12.75">
      <c r="A50" s="24">
        <v>2006</v>
      </c>
      <c r="B50" s="16">
        <v>39.463</v>
      </c>
      <c r="C50" s="16">
        <f t="shared" si="1"/>
        <v>1.038992154178295</v>
      </c>
      <c r="D50" s="21">
        <v>2.3731885076191497</v>
      </c>
      <c r="E50" s="16">
        <f t="shared" si="3"/>
        <v>1.0237318850761914</v>
      </c>
      <c r="F50" s="16">
        <f t="shared" si="4"/>
        <v>1.0237318850761914</v>
      </c>
      <c r="G50" s="29">
        <f t="shared" si="0"/>
        <v>1.2033125643116203</v>
      </c>
      <c r="H50" s="54">
        <v>37500</v>
      </c>
      <c r="I50" s="55">
        <f>H50*G50</f>
        <v>45124.22116168576</v>
      </c>
      <c r="J50" s="54">
        <v>4350</v>
      </c>
      <c r="K50" s="55">
        <f>J50*G50</f>
        <v>5234.409654755548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14" ht="12.75">
      <c r="A51" s="23">
        <v>2007</v>
      </c>
      <c r="B51" s="15">
        <v>42.62</v>
      </c>
      <c r="C51" s="15">
        <f t="shared" si="1"/>
        <v>1.0799989863923167</v>
      </c>
      <c r="D51" s="20">
        <v>5.412932897582849</v>
      </c>
      <c r="E51" s="15">
        <f t="shared" si="3"/>
        <v>1.0541293289758285</v>
      </c>
      <c r="F51" s="15">
        <f t="shared" si="4"/>
        <v>1.0541293289758285</v>
      </c>
      <c r="G51" s="28">
        <f t="shared" si="0"/>
        <v>1.141522706213606</v>
      </c>
      <c r="H51" s="31"/>
      <c r="I51" s="31"/>
      <c r="J51" s="31"/>
      <c r="K51" s="31"/>
      <c r="L51" s="26"/>
      <c r="M51" s="26"/>
      <c r="N51" s="26"/>
    </row>
    <row r="52" spans="1:14" ht="12.75">
      <c r="A52" s="23">
        <v>2008</v>
      </c>
      <c r="B52" s="15">
        <v>45.22</v>
      </c>
      <c r="C52" s="15">
        <f t="shared" si="1"/>
        <v>1.0610042233693102</v>
      </c>
      <c r="D52" s="20">
        <v>5.155108021078582</v>
      </c>
      <c r="E52" s="15">
        <f t="shared" si="3"/>
        <v>1.0515510802107857</v>
      </c>
      <c r="F52" s="15">
        <f t="shared" si="4"/>
        <v>1.0515510802107857</v>
      </c>
      <c r="G52" s="28">
        <f t="shared" si="0"/>
        <v>1.0855608706947315</v>
      </c>
      <c r="H52" s="31"/>
      <c r="I52" s="31"/>
      <c r="J52" s="31"/>
      <c r="K52" s="31"/>
      <c r="L52" s="26"/>
      <c r="M52" s="26"/>
      <c r="N52" s="26"/>
    </row>
    <row r="53" spans="1:14" ht="12.75">
      <c r="A53" s="23">
        <v>2009</v>
      </c>
      <c r="B53" s="15">
        <v>47.119</v>
      </c>
      <c r="C53" s="15">
        <f t="shared" si="1"/>
        <v>1.0419946926138877</v>
      </c>
      <c r="D53" s="20">
        <v>4.120001216195249</v>
      </c>
      <c r="E53" s="15">
        <f t="shared" si="3"/>
        <v>1.0412000121619525</v>
      </c>
      <c r="F53" s="15">
        <f t="shared" si="4"/>
        <v>1.0412000121619525</v>
      </c>
      <c r="G53" s="28">
        <f>+G54*F54</f>
        <v>1.0426055109629397</v>
      </c>
      <c r="H53" s="31"/>
      <c r="I53" s="31"/>
      <c r="J53" s="31"/>
      <c r="K53" s="31"/>
      <c r="L53" s="26"/>
      <c r="M53" s="26"/>
      <c r="N53" s="26"/>
    </row>
    <row r="54" spans="1:28" s="6" customFormat="1" ht="12.75">
      <c r="A54" s="24">
        <v>2010</v>
      </c>
      <c r="B54" s="16">
        <v>49.428</v>
      </c>
      <c r="C54" s="16">
        <f t="shared" si="1"/>
        <v>1.0490035866635539</v>
      </c>
      <c r="D54" s="21">
        <v>4.260551096293959</v>
      </c>
      <c r="E54" s="16">
        <f t="shared" si="3"/>
        <v>1.0426055109629397</v>
      </c>
      <c r="F54" s="16">
        <f t="shared" si="4"/>
        <v>1.0426055109629397</v>
      </c>
      <c r="G54" s="29">
        <v>1</v>
      </c>
      <c r="H54" s="57" t="s">
        <v>26</v>
      </c>
      <c r="I54" s="59"/>
      <c r="J54" s="54">
        <v>6000</v>
      </c>
      <c r="K54" s="55">
        <f>J54*G54</f>
        <v>6000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14" ht="12.75">
      <c r="A55" s="25">
        <v>2011</v>
      </c>
      <c r="B55" s="17" t="s">
        <v>4</v>
      </c>
      <c r="C55" s="17" t="s">
        <v>4</v>
      </c>
      <c r="D55" s="17" t="s">
        <v>4</v>
      </c>
      <c r="E55" s="17" t="s">
        <v>4</v>
      </c>
      <c r="F55" s="17" t="s">
        <v>4</v>
      </c>
      <c r="G55" s="17" t="s">
        <v>4</v>
      </c>
      <c r="H55" s="32"/>
      <c r="I55" s="32"/>
      <c r="J55" s="32"/>
      <c r="K55" s="32"/>
      <c r="L55" s="26"/>
      <c r="M55" s="26"/>
      <c r="N55" s="26"/>
    </row>
    <row r="56" spans="6:11" ht="12.75">
      <c r="F56" s="9"/>
      <c r="G56" s="53" t="s">
        <v>25</v>
      </c>
      <c r="H56" s="52">
        <f>SUM(H4:H55)</f>
        <v>111960</v>
      </c>
      <c r="I56" s="52">
        <f>SUM(I4:I55)</f>
        <v>172975.86792404417</v>
      </c>
      <c r="J56" s="52">
        <f>SUM(J4:J55)</f>
        <v>10350</v>
      </c>
      <c r="K56" s="52">
        <f>SUM(K4:K55)</f>
        <v>11234.40965475555</v>
      </c>
    </row>
    <row r="57" ht="12.75">
      <c r="F57" s="9"/>
    </row>
    <row r="58" spans="1:6" ht="12.75">
      <c r="A58" t="s">
        <v>5</v>
      </c>
      <c r="F58" s="9"/>
    </row>
    <row r="59" spans="2:6" ht="12.75">
      <c r="B59" t="s">
        <v>6</v>
      </c>
      <c r="F59" s="9"/>
    </row>
    <row r="60" spans="2:6" ht="12.75">
      <c r="B60" s="4" t="s">
        <v>7</v>
      </c>
      <c r="F60" s="9"/>
    </row>
    <row r="61" ht="12.75">
      <c r="F61" s="9"/>
    </row>
    <row r="62" spans="1:6" ht="12.75">
      <c r="A62" t="s">
        <v>9</v>
      </c>
      <c r="F62" s="9"/>
    </row>
    <row r="63" spans="2:6" ht="12.75">
      <c r="B63" s="3" t="s">
        <v>10</v>
      </c>
      <c r="F63" s="9"/>
    </row>
    <row r="64" spans="2:6" ht="12.75">
      <c r="B64" s="3" t="s">
        <v>19</v>
      </c>
      <c r="F64" s="9"/>
    </row>
    <row r="65" spans="2:6" ht="12.75">
      <c r="B65" s="3" t="s">
        <v>12</v>
      </c>
      <c r="F65" s="9"/>
    </row>
    <row r="66" spans="2:6" ht="12.75">
      <c r="B66" s="3" t="s">
        <v>13</v>
      </c>
      <c r="F66" s="9"/>
    </row>
    <row r="67" ht="12.75">
      <c r="F67" s="9"/>
    </row>
    <row r="68" ht="12.75">
      <c r="F68" s="9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</sheetData>
  <mergeCells count="2">
    <mergeCell ref="D2:E2"/>
    <mergeCell ref="D1:E1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Bence</dc:creator>
  <cp:keywords/>
  <dc:description/>
  <cp:lastModifiedBy>Ganszky Márton</cp:lastModifiedBy>
  <dcterms:created xsi:type="dcterms:W3CDTF">2011-12-16T10:45:51Z</dcterms:created>
  <dcterms:modified xsi:type="dcterms:W3CDTF">2011-12-19T10:40:44Z</dcterms:modified>
  <cp:category/>
  <cp:version/>
  <cp:contentType/>
  <cp:contentStatus/>
</cp:coreProperties>
</file>